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125"/>
  </bookViews>
  <sheets>
    <sheet name="每日数据" sheetId="1" r:id="rId1"/>
    <sheet name="一周无数据" sheetId="2" state="hidden" r:id="rId2"/>
    <sheet name="车辆无数据" sheetId="3" state="hidden" r:id="rId3"/>
  </sheets>
  <calcPr calcId="144525"/>
</workbook>
</file>

<file path=xl/sharedStrings.xml><?xml version="1.0" encoding="utf-8"?>
<sst xmlns="http://schemas.openxmlformats.org/spreadsheetml/2006/main" count="57">
  <si>
    <t>全省智慧小区资源接入情况</t>
  </si>
  <si>
    <t>序号</t>
  </si>
  <si>
    <t>地市</t>
  </si>
  <si>
    <t>治安提供的前端建成的小区数量</t>
  </si>
  <si>
    <t>之前接到省厅视频平台的小区个数</t>
  </si>
  <si>
    <t>之前
视频路数</t>
  </si>
  <si>
    <t>最新
视频路数</t>
  </si>
  <si>
    <t>视频路数
与之前对比</t>
  </si>
  <si>
    <t>最新视频
小区个数</t>
  </si>
  <si>
    <t>之前
人脸路数</t>
  </si>
  <si>
    <t>最新
人脸路数</t>
  </si>
  <si>
    <t>人脸路数
与之前对比</t>
  </si>
  <si>
    <t>之前人脸一周内有数据比例</t>
  </si>
  <si>
    <t>最新人脸一周内有数据比例</t>
  </si>
  <si>
    <t>人脸一周内有数据比例与之前对比</t>
  </si>
  <si>
    <t>人脸
小区个数</t>
  </si>
  <si>
    <t>之前
车辆路数</t>
  </si>
  <si>
    <t>最新
车辆路数</t>
  </si>
  <si>
    <t>车辆路数
与之前对比</t>
  </si>
  <si>
    <t>之前车辆一周内有数据比例</t>
  </si>
  <si>
    <t>最新车辆一周内有数据比例</t>
  </si>
  <si>
    <t>车辆一周内有数据比例与之前对比</t>
  </si>
  <si>
    <t>车辆
小区个数</t>
  </si>
  <si>
    <t>石家庄</t>
  </si>
  <si>
    <t>承德</t>
  </si>
  <si>
    <t>张家口</t>
  </si>
  <si>
    <t>秦皇岛</t>
  </si>
  <si>
    <t>唐山</t>
  </si>
  <si>
    <t>廊坊</t>
  </si>
  <si>
    <t>保定</t>
  </si>
  <si>
    <t>沧州</t>
  </si>
  <si>
    <t>衡水</t>
  </si>
  <si>
    <t>邢台</t>
  </si>
  <si>
    <t>邯郸</t>
  </si>
  <si>
    <t>冀中</t>
  </si>
  <si>
    <t>雄安</t>
  </si>
  <si>
    <t>定州</t>
  </si>
  <si>
    <t>辛集</t>
  </si>
  <si>
    <t>合计</t>
  </si>
  <si>
    <t>之前日期：2021年12月13日</t>
  </si>
  <si>
    <t>最新日期：2022年1月25日</t>
  </si>
  <si>
    <t>市</t>
  </si>
  <si>
    <t>各地市上报数量</t>
  </si>
  <si>
    <t>目前接入情况</t>
  </si>
  <si>
    <t>小区个数</t>
  </si>
  <si>
    <t>与昨日相比</t>
  </si>
  <si>
    <t>视频路数</t>
  </si>
  <si>
    <t>名称不一致小区个数</t>
  </si>
  <si>
    <t>人脸路数</t>
  </si>
  <si>
    <t>人脸数据合格率/天</t>
  </si>
  <si>
    <t>人脸一周数据合格率</t>
  </si>
  <si>
    <t>车辆路数</t>
  </si>
  <si>
    <t>车辆数据合格率/天</t>
  </si>
  <si>
    <t>车辆一周数据合格率</t>
  </si>
  <si>
    <t>人脸一周无数据数量</t>
  </si>
  <si>
    <t>车辆一周无数据数量</t>
  </si>
  <si>
    <t>智慧社车辆无数据统计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</si>
</sst>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9" fillId="26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0" borderId="7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20" fillId="29" borderId="8" applyNumberFormat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0" fontId="0" fillId="0" borderId="0" xfId="0" applyNumberFormat="1">
      <alignment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0" fontId="1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2" fillId="0" borderId="2" xfId="0" applyNumberFormat="1" applyFont="1" applyFill="1" applyBorder="1" applyAlignment="1">
      <alignment horizontal="center" vertical="center"/>
    </xf>
    <xf numFmtId="10" fontId="2" fillId="0" borderId="2" xfId="0" applyNumberFormat="1" applyFont="1" applyFill="1" applyBorder="1" applyAlignment="1">
      <alignment horizontal="center" vertical="center" wrapText="1"/>
    </xf>
    <xf numFmtId="10" fontId="0" fillId="0" borderId="2" xfId="0" applyNumberFormat="1" applyFill="1" applyBorder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10" fontId="0" fillId="0" borderId="0" xfId="0" applyNumberForma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10" fontId="4" fillId="0" borderId="0" xfId="0" applyNumberFormat="1" applyFont="1" applyFill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10" fontId="0" fillId="0" borderId="2" xfId="0" applyNumberFormat="1" applyFill="1" applyBorder="1" applyAlignment="1">
      <alignment horizontal="center" vertical="center" wrapText="1"/>
    </xf>
    <xf numFmtId="10" fontId="2" fillId="5" borderId="2" xfId="0" applyNumberFormat="1" applyFont="1" applyFill="1" applyBorder="1" applyAlignment="1">
      <alignment horizontal="center" vertical="center" wrapText="1"/>
    </xf>
    <xf numFmtId="10" fontId="0" fillId="0" borderId="2" xfId="0" applyNumberForma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Z35"/>
  <sheetViews>
    <sheetView tabSelected="1" zoomScale="214" zoomScaleNormal="214" workbookViewId="0">
      <selection activeCell="R19" sqref="R19"/>
    </sheetView>
  </sheetViews>
  <sheetFormatPr defaultColWidth="9" defaultRowHeight="13.5"/>
  <cols>
    <col min="1" max="1" width="6" style="22" customWidth="1"/>
    <col min="2" max="2" width="9" style="22" customWidth="1"/>
    <col min="3" max="3" width="11.125" style="22" customWidth="1"/>
    <col min="4" max="4" width="9" style="23" customWidth="1"/>
    <col min="5" max="6" width="9" style="10" customWidth="1"/>
    <col min="7" max="7" width="11.625" style="10" customWidth="1"/>
    <col min="8" max="8" width="9" style="10" customWidth="1"/>
    <col min="9" max="10" width="9" style="18" customWidth="1"/>
    <col min="11" max="11" width="12" style="18" customWidth="1"/>
    <col min="12" max="14" width="9" style="18" customWidth="1"/>
    <col min="15" max="15" width="10" style="18" customWidth="1"/>
    <col min="16" max="17" width="9" style="18" customWidth="1"/>
    <col min="18" max="18" width="11.625" style="18" customWidth="1"/>
    <col min="19" max="19" width="9" style="24" customWidth="1"/>
    <col min="20" max="20" width="9.5" style="25" customWidth="1"/>
    <col min="21" max="21" width="10.5" style="10" customWidth="1"/>
    <col min="22" max="22" width="9" style="10" customWidth="1"/>
    <col min="23" max="23" width="9" style="26" customWidth="1"/>
    <col min="24" max="25" width="9" style="21" customWidth="1"/>
    <col min="26" max="26" width="9" style="26" customWidth="1"/>
    <col min="27" max="250" width="9" style="25" customWidth="1"/>
    <col min="251" max="251" width="9" style="25"/>
  </cols>
  <sheetData>
    <row r="1" ht="22.5" spans="1:2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ht="61.5" customHeight="1" spans="1:22">
      <c r="A2" s="27" t="s">
        <v>1</v>
      </c>
      <c r="B2" s="27" t="s">
        <v>2</v>
      </c>
      <c r="C2" s="28" t="s">
        <v>3</v>
      </c>
      <c r="D2" s="28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36" t="s">
        <v>9</v>
      </c>
      <c r="J2" s="36" t="s">
        <v>10</v>
      </c>
      <c r="K2" s="36" t="s">
        <v>11</v>
      </c>
      <c r="L2" s="36" t="s">
        <v>12</v>
      </c>
      <c r="M2" s="36" t="s">
        <v>13</v>
      </c>
      <c r="N2" s="36" t="s">
        <v>14</v>
      </c>
      <c r="O2" s="36" t="s">
        <v>15</v>
      </c>
      <c r="P2" s="37" t="s">
        <v>16</v>
      </c>
      <c r="Q2" s="37" t="s">
        <v>17</v>
      </c>
      <c r="R2" s="37" t="s">
        <v>18</v>
      </c>
      <c r="S2" s="39" t="s">
        <v>19</v>
      </c>
      <c r="T2" s="37" t="s">
        <v>20</v>
      </c>
      <c r="U2" s="37" t="s">
        <v>21</v>
      </c>
      <c r="V2" s="37" t="s">
        <v>22</v>
      </c>
    </row>
    <row r="3" spans="1:22">
      <c r="A3" s="30">
        <v>1</v>
      </c>
      <c r="B3" s="30" t="s">
        <v>23</v>
      </c>
      <c r="C3" s="31">
        <v>6207</v>
      </c>
      <c r="D3" s="30">
        <v>5666</v>
      </c>
      <c r="E3" s="3">
        <v>21939</v>
      </c>
      <c r="F3" s="3">
        <v>22806</v>
      </c>
      <c r="G3" s="3">
        <f>F3-E3</f>
        <v>867</v>
      </c>
      <c r="H3" s="3">
        <v>5465</v>
      </c>
      <c r="I3" s="4">
        <v>10400</v>
      </c>
      <c r="J3" s="4">
        <v>12791</v>
      </c>
      <c r="K3" s="4">
        <f>J3-I3</f>
        <v>2391</v>
      </c>
      <c r="L3" s="17">
        <v>0.576826923076923</v>
      </c>
      <c r="M3" s="17">
        <v>0.827586206896552</v>
      </c>
      <c r="N3" s="17">
        <f>M3-L3</f>
        <v>0.250759283819629</v>
      </c>
      <c r="O3" s="4">
        <v>5767</v>
      </c>
      <c r="P3" s="4">
        <v>9355</v>
      </c>
      <c r="Q3" s="4">
        <v>11191</v>
      </c>
      <c r="R3" s="4">
        <f>Q3-P3</f>
        <v>1836</v>
      </c>
      <c r="S3" s="17">
        <v>0.527632282202031</v>
      </c>
      <c r="T3" s="40">
        <v>0</v>
      </c>
      <c r="U3" s="17">
        <f>T3-S3</f>
        <v>-0.527632282202031</v>
      </c>
      <c r="V3" s="4">
        <v>5443</v>
      </c>
    </row>
    <row r="4" spans="1:22">
      <c r="A4" s="30">
        <v>2</v>
      </c>
      <c r="B4" s="30" t="s">
        <v>24</v>
      </c>
      <c r="C4" s="31">
        <v>1144</v>
      </c>
      <c r="D4" s="30">
        <v>1201</v>
      </c>
      <c r="E4" s="4">
        <v>3163</v>
      </c>
      <c r="F4" s="4">
        <v>3646</v>
      </c>
      <c r="G4" s="3">
        <f t="shared" ref="G4:G17" si="0">F4-E4</f>
        <v>483</v>
      </c>
      <c r="H4" s="4">
        <v>1194</v>
      </c>
      <c r="I4" s="4">
        <v>1535</v>
      </c>
      <c r="J4" s="4">
        <v>2040</v>
      </c>
      <c r="K4" s="4">
        <f t="shared" ref="K4:K18" si="1">J4-I4</f>
        <v>505</v>
      </c>
      <c r="L4" s="17">
        <v>0.728990228013029</v>
      </c>
      <c r="M4" s="17">
        <v>0.651609553478712</v>
      </c>
      <c r="N4" s="17">
        <f t="shared" ref="N4:N18" si="2">M4-L4</f>
        <v>-0.0773806745343169</v>
      </c>
      <c r="O4" s="4">
        <v>709</v>
      </c>
      <c r="P4" s="4">
        <v>660</v>
      </c>
      <c r="Q4" s="4">
        <v>776</v>
      </c>
      <c r="R4" s="4">
        <f t="shared" ref="R4:R18" si="3">Q4-P4</f>
        <v>116</v>
      </c>
      <c r="S4" s="17">
        <v>0.540909090909091</v>
      </c>
      <c r="T4" s="40">
        <v>0.567164179104478</v>
      </c>
      <c r="U4" s="17">
        <f t="shared" ref="U4:U18" si="4">T4-S4</f>
        <v>0.0262550881953867</v>
      </c>
      <c r="V4" s="4">
        <v>353</v>
      </c>
    </row>
    <row r="5" spans="1:22">
      <c r="A5" s="30">
        <v>3</v>
      </c>
      <c r="B5" s="30" t="s">
        <v>25</v>
      </c>
      <c r="C5" s="31">
        <v>3068</v>
      </c>
      <c r="D5" s="30">
        <v>3069</v>
      </c>
      <c r="E5" s="4">
        <v>13592</v>
      </c>
      <c r="F5" s="4">
        <v>14188</v>
      </c>
      <c r="G5" s="3">
        <f t="shared" si="0"/>
        <v>596</v>
      </c>
      <c r="H5" s="4">
        <v>3027</v>
      </c>
      <c r="I5" s="4">
        <v>9620</v>
      </c>
      <c r="J5" s="4">
        <v>9990</v>
      </c>
      <c r="K5" s="4">
        <f t="shared" si="1"/>
        <v>370</v>
      </c>
      <c r="L5" s="17">
        <v>0.858004158004158</v>
      </c>
      <c r="M5" s="17">
        <v>0.858044501497647</v>
      </c>
      <c r="N5" s="17">
        <f t="shared" si="2"/>
        <v>4.03434934885816e-5</v>
      </c>
      <c r="O5" s="4">
        <v>2886</v>
      </c>
      <c r="P5" s="4">
        <v>5030</v>
      </c>
      <c r="Q5" s="4">
        <v>5320</v>
      </c>
      <c r="R5" s="4">
        <f t="shared" si="3"/>
        <v>290</v>
      </c>
      <c r="S5" s="17">
        <v>0.919880715705765</v>
      </c>
      <c r="T5" s="40">
        <v>0.860714983395194</v>
      </c>
      <c r="U5" s="17">
        <f t="shared" si="4"/>
        <v>-0.0591657323105711</v>
      </c>
      <c r="V5" s="4">
        <v>2218</v>
      </c>
    </row>
    <row r="6" spans="1:22">
      <c r="A6" s="30">
        <v>4</v>
      </c>
      <c r="B6" s="30" t="s">
        <v>26</v>
      </c>
      <c r="C6" s="31">
        <v>1324</v>
      </c>
      <c r="D6" s="30">
        <v>1323</v>
      </c>
      <c r="E6" s="4">
        <v>1016</v>
      </c>
      <c r="F6" s="4">
        <v>3027</v>
      </c>
      <c r="G6" s="3">
        <f t="shared" si="0"/>
        <v>2011</v>
      </c>
      <c r="H6" s="4">
        <v>342</v>
      </c>
      <c r="I6" s="4">
        <v>7173</v>
      </c>
      <c r="J6" s="4">
        <v>7173</v>
      </c>
      <c r="K6" s="4">
        <f t="shared" si="1"/>
        <v>0</v>
      </c>
      <c r="L6" s="17">
        <v>0.493656768437195</v>
      </c>
      <c r="M6" s="17">
        <v>0.281626506024096</v>
      </c>
      <c r="N6" s="17">
        <f t="shared" si="2"/>
        <v>-0.212030262413099</v>
      </c>
      <c r="O6" s="4">
        <v>1307</v>
      </c>
      <c r="P6" s="4">
        <v>418</v>
      </c>
      <c r="Q6" s="4">
        <v>1660</v>
      </c>
      <c r="R6" s="4">
        <f t="shared" si="3"/>
        <v>1242</v>
      </c>
      <c r="S6" s="17">
        <v>0.811004784688995</v>
      </c>
      <c r="T6" s="40">
        <v>0.444511097780444</v>
      </c>
      <c r="U6" s="17">
        <f t="shared" si="4"/>
        <v>-0.366493686908551</v>
      </c>
      <c r="V6" s="4">
        <v>513</v>
      </c>
    </row>
    <row r="7" spans="1:22">
      <c r="A7" s="30">
        <v>5</v>
      </c>
      <c r="B7" s="30" t="s">
        <v>27</v>
      </c>
      <c r="C7" s="31">
        <v>1955</v>
      </c>
      <c r="D7" s="30">
        <v>1956</v>
      </c>
      <c r="E7" s="4">
        <v>14146</v>
      </c>
      <c r="F7" s="4">
        <v>14861</v>
      </c>
      <c r="G7" s="3">
        <f t="shared" si="0"/>
        <v>715</v>
      </c>
      <c r="H7" s="4">
        <v>1828</v>
      </c>
      <c r="I7" s="4">
        <v>13154</v>
      </c>
      <c r="J7" s="4">
        <v>13942</v>
      </c>
      <c r="K7" s="4">
        <f t="shared" si="1"/>
        <v>788</v>
      </c>
      <c r="L7" s="17">
        <v>0.636992549794739</v>
      </c>
      <c r="M7" s="17">
        <v>0.599348281480332</v>
      </c>
      <c r="N7" s="17">
        <f t="shared" si="2"/>
        <v>-0.0376442683144073</v>
      </c>
      <c r="O7" s="4">
        <v>1962</v>
      </c>
      <c r="P7" s="4">
        <v>5584</v>
      </c>
      <c r="Q7" s="4">
        <v>6108</v>
      </c>
      <c r="R7" s="4">
        <f t="shared" si="3"/>
        <v>524</v>
      </c>
      <c r="S7" s="17">
        <v>0.70182664756447</v>
      </c>
      <c r="T7" s="40">
        <v>0.624912033779029</v>
      </c>
      <c r="U7" s="17">
        <f t="shared" si="4"/>
        <v>-0.0769146137854411</v>
      </c>
      <c r="V7" s="4">
        <v>1494</v>
      </c>
    </row>
    <row r="8" spans="1:22">
      <c r="A8" s="30">
        <v>6</v>
      </c>
      <c r="B8" s="30" t="s">
        <v>28</v>
      </c>
      <c r="C8" s="31">
        <v>2251</v>
      </c>
      <c r="D8" s="30">
        <v>2337</v>
      </c>
      <c r="E8" s="4">
        <v>13011</v>
      </c>
      <c r="F8" s="4">
        <v>12586</v>
      </c>
      <c r="G8" s="3">
        <f t="shared" si="0"/>
        <v>-425</v>
      </c>
      <c r="H8" s="4">
        <v>2296</v>
      </c>
      <c r="I8" s="4">
        <v>3486</v>
      </c>
      <c r="J8" s="4">
        <v>3510</v>
      </c>
      <c r="K8" s="4">
        <f t="shared" si="1"/>
        <v>24</v>
      </c>
      <c r="L8" s="17">
        <v>0.760757314974182</v>
      </c>
      <c r="M8" s="17">
        <v>0.773557126030624</v>
      </c>
      <c r="N8" s="17">
        <f t="shared" si="2"/>
        <v>0.0127998110564418</v>
      </c>
      <c r="O8" s="4">
        <v>566</v>
      </c>
      <c r="P8" s="4">
        <v>1180</v>
      </c>
      <c r="Q8" s="4">
        <v>1200</v>
      </c>
      <c r="R8" s="4">
        <f t="shared" si="3"/>
        <v>20</v>
      </c>
      <c r="S8" s="17">
        <v>0.722033898305085</v>
      </c>
      <c r="T8" s="40">
        <v>0.766597510373444</v>
      </c>
      <c r="U8" s="17">
        <f t="shared" si="4"/>
        <v>0.0445636120683592</v>
      </c>
      <c r="V8" s="4">
        <v>484</v>
      </c>
    </row>
    <row r="9" spans="1:22">
      <c r="A9" s="30">
        <v>7</v>
      </c>
      <c r="B9" s="30" t="s">
        <v>29</v>
      </c>
      <c r="C9" s="31">
        <v>4001</v>
      </c>
      <c r="D9" s="30">
        <v>3968</v>
      </c>
      <c r="E9" s="3">
        <v>12979</v>
      </c>
      <c r="F9" s="3">
        <v>12972</v>
      </c>
      <c r="G9" s="3">
        <f t="shared" si="0"/>
        <v>-7</v>
      </c>
      <c r="H9" s="3">
        <v>3845</v>
      </c>
      <c r="I9" s="3">
        <v>8932</v>
      </c>
      <c r="J9" s="3">
        <v>8474</v>
      </c>
      <c r="K9" s="4">
        <f t="shared" si="1"/>
        <v>-458</v>
      </c>
      <c r="L9" s="17">
        <v>0.760859829825347</v>
      </c>
      <c r="M9" s="17">
        <v>0.67455391776571</v>
      </c>
      <c r="N9" s="17">
        <f t="shared" si="2"/>
        <v>-0.0863059120596372</v>
      </c>
      <c r="O9" s="3">
        <v>3592</v>
      </c>
      <c r="P9" s="4">
        <v>5881</v>
      </c>
      <c r="Q9" s="4">
        <v>6952</v>
      </c>
      <c r="R9" s="4">
        <f t="shared" si="3"/>
        <v>1071</v>
      </c>
      <c r="S9" s="17">
        <v>0.800204046930794</v>
      </c>
      <c r="T9" s="40">
        <v>0.711872665259055</v>
      </c>
      <c r="U9" s="17">
        <f t="shared" si="4"/>
        <v>-0.0883313816717394</v>
      </c>
      <c r="V9" s="4">
        <v>3235</v>
      </c>
    </row>
    <row r="10" spans="1:22">
      <c r="A10" s="30">
        <v>8</v>
      </c>
      <c r="B10" s="30" t="s">
        <v>30</v>
      </c>
      <c r="C10" s="31">
        <v>2506</v>
      </c>
      <c r="D10" s="30">
        <v>2496</v>
      </c>
      <c r="E10" s="4">
        <v>21374</v>
      </c>
      <c r="F10" s="4">
        <v>19815</v>
      </c>
      <c r="G10" s="3">
        <f t="shared" si="0"/>
        <v>-1559</v>
      </c>
      <c r="H10" s="4">
        <v>2343</v>
      </c>
      <c r="I10" s="4">
        <v>6787</v>
      </c>
      <c r="J10" s="4">
        <v>6780</v>
      </c>
      <c r="K10" s="4">
        <f t="shared" si="1"/>
        <v>-7</v>
      </c>
      <c r="L10" s="17">
        <v>0.874760571681155</v>
      </c>
      <c r="M10" s="17">
        <v>0.879441238991801</v>
      </c>
      <c r="N10" s="17">
        <f t="shared" si="2"/>
        <v>0.00468066731064565</v>
      </c>
      <c r="O10" s="4">
        <v>1673</v>
      </c>
      <c r="P10" s="4">
        <v>2588</v>
      </c>
      <c r="Q10" s="4">
        <v>2588</v>
      </c>
      <c r="R10" s="4">
        <f t="shared" si="3"/>
        <v>0</v>
      </c>
      <c r="S10" s="17">
        <v>0.80564142194745</v>
      </c>
      <c r="T10" s="40">
        <v>0.76817826426896</v>
      </c>
      <c r="U10" s="17">
        <f t="shared" si="4"/>
        <v>-0.0374631576784897</v>
      </c>
      <c r="V10" s="4">
        <v>1320</v>
      </c>
    </row>
    <row r="11" spans="1:22">
      <c r="A11" s="30">
        <v>9</v>
      </c>
      <c r="B11" s="30" t="s">
        <v>31</v>
      </c>
      <c r="C11" s="31">
        <v>1553</v>
      </c>
      <c r="D11" s="30">
        <v>1552</v>
      </c>
      <c r="E11" s="4">
        <v>5870</v>
      </c>
      <c r="F11" s="4">
        <v>4667</v>
      </c>
      <c r="G11" s="3">
        <f t="shared" si="0"/>
        <v>-1203</v>
      </c>
      <c r="H11" s="4">
        <v>1424</v>
      </c>
      <c r="I11" s="4">
        <v>2549</v>
      </c>
      <c r="J11" s="4">
        <v>2278</v>
      </c>
      <c r="K11" s="4">
        <f t="shared" si="1"/>
        <v>-271</v>
      </c>
      <c r="L11" s="17">
        <v>0.854845037269517</v>
      </c>
      <c r="M11" s="17">
        <v>0.847472527472527</v>
      </c>
      <c r="N11" s="17">
        <f t="shared" si="2"/>
        <v>-0.00737250979699</v>
      </c>
      <c r="O11" s="4">
        <v>900</v>
      </c>
      <c r="P11" s="4">
        <v>1742</v>
      </c>
      <c r="Q11" s="4">
        <v>1446</v>
      </c>
      <c r="R11" s="4">
        <f t="shared" si="3"/>
        <v>-296</v>
      </c>
      <c r="S11" s="17">
        <v>0.880597014925373</v>
      </c>
      <c r="T11" s="40">
        <v>0.872828353022933</v>
      </c>
      <c r="U11" s="17">
        <f t="shared" si="4"/>
        <v>-0.00776866190244052</v>
      </c>
      <c r="V11" s="4">
        <v>819</v>
      </c>
    </row>
    <row r="12" spans="1:22">
      <c r="A12" s="30">
        <v>10</v>
      </c>
      <c r="B12" s="30" t="s">
        <v>32</v>
      </c>
      <c r="C12" s="31">
        <v>2090</v>
      </c>
      <c r="D12" s="30">
        <v>2155</v>
      </c>
      <c r="E12" s="4">
        <v>11693</v>
      </c>
      <c r="F12" s="4">
        <v>12917</v>
      </c>
      <c r="G12" s="3">
        <f t="shared" si="0"/>
        <v>1224</v>
      </c>
      <c r="H12" s="4">
        <v>1821</v>
      </c>
      <c r="I12" s="4">
        <v>7898</v>
      </c>
      <c r="J12" s="4">
        <v>7743</v>
      </c>
      <c r="K12" s="4">
        <f t="shared" si="1"/>
        <v>-155</v>
      </c>
      <c r="L12" s="17">
        <v>0.274246644720182</v>
      </c>
      <c r="M12" s="17">
        <v>0.618065045094288</v>
      </c>
      <c r="N12" s="17">
        <f t="shared" si="2"/>
        <v>0.343818400374106</v>
      </c>
      <c r="O12" s="4">
        <v>1699</v>
      </c>
      <c r="P12" s="4">
        <v>1015</v>
      </c>
      <c r="Q12" s="4">
        <v>2954</v>
      </c>
      <c r="R12" s="4">
        <f t="shared" si="3"/>
        <v>1939</v>
      </c>
      <c r="S12" s="17">
        <v>0.401970443349754</v>
      </c>
      <c r="T12" s="40">
        <v>0.817185895241356</v>
      </c>
      <c r="U12" s="17">
        <f t="shared" si="4"/>
        <v>0.415215451891602</v>
      </c>
      <c r="V12" s="4">
        <v>1170</v>
      </c>
    </row>
    <row r="13" spans="1:22">
      <c r="A13" s="30">
        <v>11</v>
      </c>
      <c r="B13" s="30" t="s">
        <v>33</v>
      </c>
      <c r="C13" s="31">
        <v>2840</v>
      </c>
      <c r="D13" s="30">
        <v>2843</v>
      </c>
      <c r="E13" s="4">
        <v>13999</v>
      </c>
      <c r="F13" s="4">
        <v>13955</v>
      </c>
      <c r="G13" s="3">
        <f t="shared" si="0"/>
        <v>-44</v>
      </c>
      <c r="H13" s="4">
        <v>2840</v>
      </c>
      <c r="I13" s="4">
        <v>7639</v>
      </c>
      <c r="J13" s="4">
        <v>7835</v>
      </c>
      <c r="K13" s="4">
        <f t="shared" si="1"/>
        <v>196</v>
      </c>
      <c r="L13" s="17">
        <v>0.774970545882969</v>
      </c>
      <c r="M13" s="17">
        <v>0.67707240293809</v>
      </c>
      <c r="N13" s="17">
        <f t="shared" si="2"/>
        <v>-0.0978981429448788</v>
      </c>
      <c r="O13" s="4">
        <v>2923</v>
      </c>
      <c r="P13" s="4">
        <v>4367</v>
      </c>
      <c r="Q13" s="4">
        <v>4367</v>
      </c>
      <c r="R13" s="4">
        <f t="shared" si="3"/>
        <v>0</v>
      </c>
      <c r="S13" s="17">
        <v>0.759560338905427</v>
      </c>
      <c r="T13" s="40">
        <v>0.707808564231738</v>
      </c>
      <c r="U13" s="17">
        <f t="shared" si="4"/>
        <v>-0.0517517746736891</v>
      </c>
      <c r="V13" s="4">
        <v>2462</v>
      </c>
    </row>
    <row r="14" spans="1:22">
      <c r="A14" s="30">
        <v>12</v>
      </c>
      <c r="B14" s="30" t="s">
        <v>34</v>
      </c>
      <c r="C14" s="31">
        <v>72</v>
      </c>
      <c r="D14" s="30">
        <v>73</v>
      </c>
      <c r="E14" s="4">
        <v>671</v>
      </c>
      <c r="F14" s="4">
        <v>671</v>
      </c>
      <c r="G14" s="3">
        <f t="shared" si="0"/>
        <v>0</v>
      </c>
      <c r="H14" s="4">
        <v>65</v>
      </c>
      <c r="I14" s="4">
        <v>196</v>
      </c>
      <c r="J14" s="4">
        <v>552</v>
      </c>
      <c r="K14" s="4">
        <f t="shared" si="1"/>
        <v>356</v>
      </c>
      <c r="L14" s="17">
        <v>0</v>
      </c>
      <c r="M14" s="17">
        <v>0</v>
      </c>
      <c r="N14" s="17">
        <f t="shared" si="2"/>
        <v>0</v>
      </c>
      <c r="O14" s="4">
        <v>54</v>
      </c>
      <c r="P14" s="4">
        <v>0</v>
      </c>
      <c r="Q14" s="4">
        <v>2</v>
      </c>
      <c r="R14" s="4">
        <f t="shared" si="3"/>
        <v>2</v>
      </c>
      <c r="S14" s="17">
        <v>0</v>
      </c>
      <c r="T14" s="40">
        <v>0</v>
      </c>
      <c r="U14" s="17">
        <f t="shared" si="4"/>
        <v>0</v>
      </c>
      <c r="V14" s="4">
        <v>2</v>
      </c>
    </row>
    <row r="15" spans="1:22">
      <c r="A15" s="30">
        <v>13</v>
      </c>
      <c r="B15" s="30" t="s">
        <v>35</v>
      </c>
      <c r="C15" s="31">
        <v>225</v>
      </c>
      <c r="D15" s="30">
        <v>239</v>
      </c>
      <c r="E15" s="4">
        <v>5218</v>
      </c>
      <c r="F15" s="4">
        <v>5171</v>
      </c>
      <c r="G15" s="3">
        <f t="shared" si="0"/>
        <v>-47</v>
      </c>
      <c r="H15" s="4">
        <v>237</v>
      </c>
      <c r="I15" s="4">
        <v>4618</v>
      </c>
      <c r="J15" s="4">
        <v>4437</v>
      </c>
      <c r="K15" s="4">
        <f t="shared" si="1"/>
        <v>-181</v>
      </c>
      <c r="L15" s="17">
        <v>0.676266782156778</v>
      </c>
      <c r="M15" s="17">
        <v>0.758071850841291</v>
      </c>
      <c r="N15" s="17">
        <f t="shared" si="2"/>
        <v>0.0818050686845136</v>
      </c>
      <c r="O15" s="4">
        <v>242</v>
      </c>
      <c r="P15" s="4">
        <v>319</v>
      </c>
      <c r="Q15" s="4">
        <v>273</v>
      </c>
      <c r="R15" s="4">
        <f t="shared" si="3"/>
        <v>-46</v>
      </c>
      <c r="S15" s="17">
        <v>0.492163009404389</v>
      </c>
      <c r="T15" s="40">
        <v>0.322344322344322</v>
      </c>
      <c r="U15" s="17">
        <f t="shared" si="4"/>
        <v>-0.169818687060066</v>
      </c>
      <c r="V15" s="4">
        <v>121</v>
      </c>
    </row>
    <row r="16" spans="1:22">
      <c r="A16" s="30">
        <v>14</v>
      </c>
      <c r="B16" s="30" t="s">
        <v>36</v>
      </c>
      <c r="C16" s="31">
        <v>265</v>
      </c>
      <c r="D16" s="30">
        <v>268</v>
      </c>
      <c r="E16" s="4">
        <v>768</v>
      </c>
      <c r="F16" s="4">
        <v>758</v>
      </c>
      <c r="G16" s="3">
        <f t="shared" si="0"/>
        <v>-10</v>
      </c>
      <c r="H16" s="4">
        <v>261</v>
      </c>
      <c r="I16" s="4">
        <v>0</v>
      </c>
      <c r="J16" s="4">
        <v>0</v>
      </c>
      <c r="K16" s="4">
        <f t="shared" si="1"/>
        <v>0</v>
      </c>
      <c r="L16" s="17">
        <v>0</v>
      </c>
      <c r="M16" s="17">
        <v>0</v>
      </c>
      <c r="N16" s="17">
        <f t="shared" si="2"/>
        <v>0</v>
      </c>
      <c r="O16" s="4">
        <v>0</v>
      </c>
      <c r="P16" s="4">
        <v>0</v>
      </c>
      <c r="Q16" s="4">
        <v>0</v>
      </c>
      <c r="R16" s="4">
        <f t="shared" si="3"/>
        <v>0</v>
      </c>
      <c r="S16" s="17">
        <v>0</v>
      </c>
      <c r="T16" s="40">
        <v>0</v>
      </c>
      <c r="U16" s="17">
        <f t="shared" si="4"/>
        <v>0</v>
      </c>
      <c r="V16" s="4">
        <v>0</v>
      </c>
    </row>
    <row r="17" spans="1:22">
      <c r="A17" s="30">
        <v>15</v>
      </c>
      <c r="B17" s="30" t="s">
        <v>37</v>
      </c>
      <c r="C17" s="31">
        <v>168</v>
      </c>
      <c r="D17" s="31">
        <v>173</v>
      </c>
      <c r="E17" s="4">
        <v>709</v>
      </c>
      <c r="F17" s="4">
        <v>677</v>
      </c>
      <c r="G17" s="3">
        <f t="shared" si="0"/>
        <v>-32</v>
      </c>
      <c r="H17" s="4">
        <v>164</v>
      </c>
      <c r="I17" s="4">
        <v>354</v>
      </c>
      <c r="J17" s="4">
        <v>575</v>
      </c>
      <c r="K17" s="4">
        <f t="shared" si="1"/>
        <v>221</v>
      </c>
      <c r="L17" s="17">
        <v>0.531073446327684</v>
      </c>
      <c r="M17" s="17">
        <v>0.730434782608696</v>
      </c>
      <c r="N17" s="17">
        <f t="shared" si="2"/>
        <v>0.199361336281012</v>
      </c>
      <c r="O17" s="4">
        <v>165</v>
      </c>
      <c r="P17" s="4">
        <v>369</v>
      </c>
      <c r="Q17" s="4">
        <v>410</v>
      </c>
      <c r="R17" s="4">
        <f t="shared" si="3"/>
        <v>41</v>
      </c>
      <c r="S17" s="17">
        <v>0.872628726287263</v>
      </c>
      <c r="T17" s="40">
        <v>0.0121951219512195</v>
      </c>
      <c r="U17" s="17">
        <f t="shared" si="4"/>
        <v>-0.860433604336043</v>
      </c>
      <c r="V17" s="4">
        <v>154</v>
      </c>
    </row>
    <row r="18" spans="1:22">
      <c r="A18" s="30"/>
      <c r="B18" s="30" t="s">
        <v>38</v>
      </c>
      <c r="C18" s="31">
        <f>SUM(C3:C17)</f>
        <v>29669</v>
      </c>
      <c r="D18" s="31">
        <f>SUM(D3:D17)</f>
        <v>29319</v>
      </c>
      <c r="E18" s="5">
        <f t="shared" ref="E18:J18" si="5">SUM(E3:E17)</f>
        <v>140148</v>
      </c>
      <c r="F18" s="5">
        <f t="shared" si="5"/>
        <v>142717</v>
      </c>
      <c r="G18" s="5">
        <f t="shared" si="5"/>
        <v>2569</v>
      </c>
      <c r="H18" s="5">
        <f t="shared" si="5"/>
        <v>27152</v>
      </c>
      <c r="I18" s="5">
        <f t="shared" si="5"/>
        <v>84341</v>
      </c>
      <c r="J18" s="5">
        <f t="shared" si="5"/>
        <v>88120</v>
      </c>
      <c r="K18" s="4">
        <f t="shared" si="1"/>
        <v>3779</v>
      </c>
      <c r="L18" s="38">
        <v>0.668749481272453</v>
      </c>
      <c r="M18" s="38">
        <f>AVERAGE(M3:M17)</f>
        <v>0.611792262741358</v>
      </c>
      <c r="N18" s="17">
        <f t="shared" si="2"/>
        <v>-0.0569572185310958</v>
      </c>
      <c r="O18" s="5">
        <f t="shared" ref="O18:Q18" si="6">SUM(O3:O17)</f>
        <v>24445</v>
      </c>
      <c r="P18" s="5">
        <f t="shared" si="6"/>
        <v>38508</v>
      </c>
      <c r="Q18" s="5">
        <f t="shared" si="6"/>
        <v>45247</v>
      </c>
      <c r="R18" s="4">
        <f t="shared" si="3"/>
        <v>6739</v>
      </c>
      <c r="S18" s="38">
        <v>0.715669471278695</v>
      </c>
      <c r="T18" s="40">
        <f>AVERAGE(T3:T17)</f>
        <v>0.498420866050145</v>
      </c>
      <c r="U18" s="17">
        <f t="shared" si="4"/>
        <v>-0.217248605228551</v>
      </c>
      <c r="V18" s="5">
        <f>SUM(V3:V17)</f>
        <v>19788</v>
      </c>
    </row>
    <row r="19" ht="18.75" spans="1:4">
      <c r="A19" s="23"/>
      <c r="B19" s="32" t="s">
        <v>39</v>
      </c>
      <c r="C19" s="32"/>
      <c r="D19" s="32"/>
    </row>
    <row r="20" ht="18.75" spans="2:4">
      <c r="B20" s="32" t="s">
        <v>40</v>
      </c>
      <c r="C20" s="32"/>
      <c r="D20" s="32"/>
    </row>
    <row r="23" customHeight="1" spans="2:26">
      <c r="B23" s="23"/>
      <c r="C23" s="33"/>
      <c r="D23" s="33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21"/>
      <c r="Q23" s="21"/>
      <c r="R23" s="21"/>
      <c r="S23" s="21"/>
      <c r="U23" s="25"/>
      <c r="V23" s="25"/>
      <c r="W23" s="25"/>
      <c r="X23" s="25"/>
      <c r="Y23" s="25"/>
      <c r="Z23" s="25"/>
    </row>
    <row r="24" spans="2:26">
      <c r="B24" s="23"/>
      <c r="C24" s="33"/>
      <c r="D24" s="33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21"/>
      <c r="Q24" s="21"/>
      <c r="R24" s="21"/>
      <c r="S24" s="21"/>
      <c r="U24" s="25"/>
      <c r="V24" s="25"/>
      <c r="W24" s="25"/>
      <c r="X24" s="25"/>
      <c r="Y24" s="25"/>
      <c r="Z24" s="25"/>
    </row>
    <row r="25" spans="2:26">
      <c r="B25" s="23"/>
      <c r="C25" s="35"/>
      <c r="D25" s="35"/>
      <c r="E25" s="25"/>
      <c r="F25" s="25"/>
      <c r="G25" s="25"/>
      <c r="H25" s="25"/>
      <c r="I25" s="10"/>
      <c r="J25" s="10"/>
      <c r="K25" s="10"/>
      <c r="L25" s="10"/>
      <c r="M25" s="10"/>
      <c r="N25" s="10"/>
      <c r="O25" s="10"/>
      <c r="P25" s="21"/>
      <c r="Q25" s="21"/>
      <c r="R25" s="21"/>
      <c r="S25" s="21"/>
      <c r="U25" s="25"/>
      <c r="V25" s="25"/>
      <c r="W25" s="25"/>
      <c r="X25" s="25"/>
      <c r="Y25" s="25"/>
      <c r="Z25" s="25"/>
    </row>
    <row r="26" spans="2:26">
      <c r="B26" s="23"/>
      <c r="C26" s="35"/>
      <c r="D26" s="35"/>
      <c r="E26" s="25"/>
      <c r="F26" s="25"/>
      <c r="G26" s="25"/>
      <c r="H26" s="25"/>
      <c r="I26" s="10"/>
      <c r="J26" s="10"/>
      <c r="K26" s="10"/>
      <c r="L26" s="10"/>
      <c r="M26" s="10"/>
      <c r="N26" s="10"/>
      <c r="O26" s="10"/>
      <c r="P26" s="21"/>
      <c r="Q26" s="21"/>
      <c r="R26" s="21"/>
      <c r="S26" s="21"/>
      <c r="U26" s="25"/>
      <c r="V26" s="25"/>
      <c r="W26" s="25"/>
      <c r="X26" s="25"/>
      <c r="Y26" s="25"/>
      <c r="Z26" s="25"/>
    </row>
    <row r="27" spans="2:26">
      <c r="B27" s="23"/>
      <c r="C27" s="35"/>
      <c r="D27" s="35"/>
      <c r="E27" s="25"/>
      <c r="F27" s="25"/>
      <c r="G27" s="25"/>
      <c r="H27" s="25"/>
      <c r="I27" s="10"/>
      <c r="J27" s="10"/>
      <c r="K27" s="10"/>
      <c r="L27" s="10"/>
      <c r="M27" s="10"/>
      <c r="N27" s="10"/>
      <c r="O27" s="10"/>
      <c r="P27" s="21"/>
      <c r="Q27" s="21"/>
      <c r="R27" s="21"/>
      <c r="S27" s="21"/>
      <c r="U27" s="25"/>
      <c r="V27" s="25"/>
      <c r="W27" s="25"/>
      <c r="X27" s="25"/>
      <c r="Y27" s="25"/>
      <c r="Z27" s="25"/>
    </row>
    <row r="28" spans="2:26">
      <c r="B28" s="23"/>
      <c r="C28" s="35"/>
      <c r="D28" s="35"/>
      <c r="E28" s="25"/>
      <c r="F28" s="25"/>
      <c r="G28" s="25"/>
      <c r="H28" s="25"/>
      <c r="I28" s="10"/>
      <c r="J28" s="10"/>
      <c r="K28" s="10"/>
      <c r="L28" s="10"/>
      <c r="M28" s="10"/>
      <c r="N28" s="10"/>
      <c r="O28" s="10"/>
      <c r="P28" s="21"/>
      <c r="Q28" s="21"/>
      <c r="R28" s="21"/>
      <c r="S28" s="21"/>
      <c r="U28" s="25"/>
      <c r="V28" s="25"/>
      <c r="W28" s="25"/>
      <c r="X28" s="25"/>
      <c r="Y28" s="25"/>
      <c r="Z28" s="25"/>
    </row>
    <row r="29" spans="2:26">
      <c r="B29" s="23"/>
      <c r="C29" s="35"/>
      <c r="D29" s="35"/>
      <c r="E29" s="25"/>
      <c r="F29" s="25"/>
      <c r="G29" s="25"/>
      <c r="H29" s="25"/>
      <c r="I29" s="10"/>
      <c r="J29" s="10"/>
      <c r="K29" s="10"/>
      <c r="L29" s="10"/>
      <c r="M29" s="10"/>
      <c r="N29" s="10"/>
      <c r="O29" s="10"/>
      <c r="P29" s="21"/>
      <c r="Q29" s="21"/>
      <c r="R29" s="21"/>
      <c r="S29" s="21"/>
      <c r="U29" s="25"/>
      <c r="V29" s="25"/>
      <c r="W29" s="25"/>
      <c r="X29" s="25"/>
      <c r="Y29" s="25"/>
      <c r="Z29" s="25"/>
    </row>
    <row r="30" spans="2:26">
      <c r="B30" s="23"/>
      <c r="C30" s="35"/>
      <c r="D30" s="35"/>
      <c r="E30" s="25"/>
      <c r="F30" s="25"/>
      <c r="G30" s="25"/>
      <c r="H30" s="25"/>
      <c r="I30" s="10"/>
      <c r="J30" s="10"/>
      <c r="K30" s="10"/>
      <c r="L30" s="10"/>
      <c r="M30" s="10"/>
      <c r="N30" s="10"/>
      <c r="O30" s="10"/>
      <c r="P30" s="21"/>
      <c r="Q30" s="21"/>
      <c r="R30" s="21"/>
      <c r="S30" s="21"/>
      <c r="U30" s="25"/>
      <c r="V30" s="25"/>
      <c r="W30" s="25"/>
      <c r="X30" s="25"/>
      <c r="Y30" s="25"/>
      <c r="Z30" s="25"/>
    </row>
    <row r="31" spans="2:26">
      <c r="B31" s="23"/>
      <c r="C31" s="35"/>
      <c r="D31" s="35"/>
      <c r="E31" s="25"/>
      <c r="F31" s="25"/>
      <c r="G31" s="25"/>
      <c r="H31" s="25"/>
      <c r="I31" s="10"/>
      <c r="J31" s="10"/>
      <c r="K31" s="10"/>
      <c r="L31" s="10"/>
      <c r="M31" s="10"/>
      <c r="N31" s="10"/>
      <c r="O31" s="10"/>
      <c r="P31" s="21"/>
      <c r="Q31" s="21"/>
      <c r="R31" s="21"/>
      <c r="S31" s="21"/>
      <c r="U31" s="25"/>
      <c r="V31" s="25"/>
      <c r="W31" s="25"/>
      <c r="X31" s="25"/>
      <c r="Y31" s="25"/>
      <c r="Z31" s="25"/>
    </row>
    <row r="32" spans="2:26">
      <c r="B32" s="23"/>
      <c r="C32" s="35"/>
      <c r="D32" s="35"/>
      <c r="E32" s="25"/>
      <c r="F32" s="25"/>
      <c r="G32" s="25"/>
      <c r="H32" s="25"/>
      <c r="I32" s="10"/>
      <c r="J32" s="10"/>
      <c r="K32" s="10"/>
      <c r="L32" s="10"/>
      <c r="M32" s="10"/>
      <c r="N32" s="10"/>
      <c r="O32" s="10"/>
      <c r="P32" s="21"/>
      <c r="Q32" s="21"/>
      <c r="R32" s="21"/>
      <c r="S32" s="21"/>
      <c r="U32" s="25"/>
      <c r="V32" s="25"/>
      <c r="W32" s="25"/>
      <c r="X32" s="25"/>
      <c r="Y32" s="25"/>
      <c r="Z32" s="25"/>
    </row>
    <row r="33" spans="2:26">
      <c r="B33" s="23"/>
      <c r="C33" s="35"/>
      <c r="D33" s="35"/>
      <c r="E33" s="25"/>
      <c r="F33" s="25"/>
      <c r="G33" s="25"/>
      <c r="H33" s="25"/>
      <c r="I33" s="10"/>
      <c r="J33" s="10"/>
      <c r="K33" s="10"/>
      <c r="L33" s="10"/>
      <c r="M33" s="10"/>
      <c r="N33" s="10"/>
      <c r="O33" s="10"/>
      <c r="P33" s="21"/>
      <c r="Q33" s="21"/>
      <c r="R33" s="21"/>
      <c r="S33" s="21"/>
      <c r="U33" s="25"/>
      <c r="V33" s="25"/>
      <c r="W33" s="25"/>
      <c r="X33" s="25"/>
      <c r="Y33" s="25"/>
      <c r="Z33" s="25"/>
    </row>
    <row r="34" spans="2:26">
      <c r="B34" s="23"/>
      <c r="C34" s="35"/>
      <c r="D34" s="35"/>
      <c r="E34" s="25"/>
      <c r="F34" s="25"/>
      <c r="G34" s="25"/>
      <c r="H34" s="25"/>
      <c r="I34" s="10"/>
      <c r="J34" s="10"/>
      <c r="K34" s="10"/>
      <c r="L34" s="10"/>
      <c r="M34" s="10"/>
      <c r="N34" s="10"/>
      <c r="O34" s="10"/>
      <c r="P34" s="21"/>
      <c r="Q34" s="21"/>
      <c r="R34" s="21"/>
      <c r="S34" s="21"/>
      <c r="U34" s="25"/>
      <c r="V34" s="25"/>
      <c r="W34" s="25"/>
      <c r="X34" s="25"/>
      <c r="Y34" s="25"/>
      <c r="Z34" s="25"/>
    </row>
    <row r="35" spans="2:26">
      <c r="B35" s="23"/>
      <c r="C35" s="35"/>
      <c r="D35" s="35"/>
      <c r="E35" s="25"/>
      <c r="F35" s="25"/>
      <c r="G35" s="25"/>
      <c r="H35" s="25"/>
      <c r="I35" s="10"/>
      <c r="J35" s="10"/>
      <c r="K35" s="10"/>
      <c r="L35" s="10"/>
      <c r="M35" s="10"/>
      <c r="N35" s="10"/>
      <c r="O35" s="10"/>
      <c r="P35" s="21"/>
      <c r="Q35" s="21"/>
      <c r="R35" s="21"/>
      <c r="S35" s="21"/>
      <c r="U35" s="25"/>
      <c r="V35" s="25"/>
      <c r="W35" s="25"/>
      <c r="X35" s="25"/>
      <c r="Y35" s="25"/>
      <c r="Z35" s="25"/>
    </row>
  </sheetData>
  <mergeCells count="3">
    <mergeCell ref="A1:V1"/>
    <mergeCell ref="B19:D19"/>
    <mergeCell ref="B20:D20"/>
  </mergeCells>
  <pageMargins left="0.75" right="0.75" top="1" bottom="1" header="0.509722222222222" footer="0.509722222222222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21"/>
  <sheetViews>
    <sheetView workbookViewId="0">
      <selection activeCell="G3" sqref="G3"/>
    </sheetView>
  </sheetViews>
  <sheetFormatPr defaultColWidth="8.75" defaultRowHeight="13.5"/>
  <cols>
    <col min="3" max="3" width="16.875" customWidth="1"/>
    <col min="4" max="4" width="9.75" customWidth="1"/>
    <col min="5" max="5" width="8.75" customWidth="1"/>
    <col min="6" max="6" width="13.75" customWidth="1"/>
    <col min="7" max="7" width="12.5" customWidth="1"/>
    <col min="8" max="8" width="13.875" customWidth="1"/>
    <col min="9" max="9" width="10.625" customWidth="1"/>
    <col min="10" max="10" width="14.625" customWidth="1"/>
    <col min="11" max="11" width="13.875" customWidth="1"/>
    <col min="12" max="12" width="10.5" customWidth="1"/>
    <col min="13" max="13" width="14.625" style="6" customWidth="1"/>
    <col min="15" max="15" width="16.5" style="1" customWidth="1"/>
    <col min="16" max="16" width="16.25" customWidth="1"/>
    <col min="17" max="17" width="15" customWidth="1"/>
    <col min="18" max="21" width="7.125" customWidth="1"/>
    <col min="22" max="23" width="16.25" customWidth="1"/>
  </cols>
  <sheetData>
    <row r="1" ht="22.5" spans="1:13">
      <c r="A1" s="7" t="s">
        <v>0</v>
      </c>
      <c r="B1" s="7"/>
      <c r="C1" s="7"/>
      <c r="D1" s="7"/>
      <c r="E1" s="7"/>
      <c r="F1" s="7"/>
      <c r="G1" s="7"/>
      <c r="H1" s="7"/>
      <c r="I1" s="13"/>
      <c r="J1" s="13"/>
      <c r="K1" s="7"/>
      <c r="L1" s="13"/>
      <c r="M1" s="14"/>
    </row>
    <row r="2" spans="1:13">
      <c r="A2" s="8" t="s">
        <v>1</v>
      </c>
      <c r="B2" s="8" t="s">
        <v>41</v>
      </c>
      <c r="C2" s="8" t="s">
        <v>42</v>
      </c>
      <c r="D2" s="8" t="s">
        <v>43</v>
      </c>
      <c r="E2" s="8"/>
      <c r="F2" s="8"/>
      <c r="G2" s="8"/>
      <c r="H2" s="8"/>
      <c r="I2" s="8"/>
      <c r="J2" s="8"/>
      <c r="K2" s="8"/>
      <c r="L2" s="8"/>
      <c r="M2" s="15"/>
    </row>
    <row r="3" ht="27" spans="1:23">
      <c r="A3" s="8"/>
      <c r="B3" s="8"/>
      <c r="C3" s="8"/>
      <c r="D3" s="9" t="s">
        <v>44</v>
      </c>
      <c r="E3" s="9" t="s">
        <v>45</v>
      </c>
      <c r="F3" s="8" t="s">
        <v>46</v>
      </c>
      <c r="G3" s="9" t="s">
        <v>47</v>
      </c>
      <c r="H3" s="9" t="s">
        <v>48</v>
      </c>
      <c r="I3" s="9" t="s">
        <v>49</v>
      </c>
      <c r="J3" s="9" t="s">
        <v>50</v>
      </c>
      <c r="K3" s="9" t="s">
        <v>51</v>
      </c>
      <c r="L3" s="9" t="s">
        <v>52</v>
      </c>
      <c r="M3" s="16" t="s">
        <v>53</v>
      </c>
      <c r="O3" s="9" t="s">
        <v>54</v>
      </c>
      <c r="P3" s="9" t="s">
        <v>55</v>
      </c>
      <c r="Q3" s="20"/>
      <c r="R3" s="20"/>
      <c r="S3" s="20"/>
      <c r="T3" s="20"/>
      <c r="U3" s="20"/>
      <c r="V3" s="20"/>
      <c r="W3" s="20"/>
    </row>
    <row r="4" spans="1:20">
      <c r="A4" s="4">
        <v>1</v>
      </c>
      <c r="B4" s="4" t="s">
        <v>23</v>
      </c>
      <c r="C4" s="4">
        <v>5525</v>
      </c>
      <c r="D4" s="4" t="e">
        <f>#REF!</f>
        <v>#REF!</v>
      </c>
      <c r="E4" s="4" t="e">
        <f>#REF!</f>
        <v>#REF!</v>
      </c>
      <c r="F4" s="4" t="e">
        <f>#REF!</f>
        <v>#REF!</v>
      </c>
      <c r="G4" s="4" t="e">
        <f>#REF!</f>
        <v>#REF!</v>
      </c>
      <c r="H4" s="4" t="e">
        <f>#REF!</f>
        <v>#REF!</v>
      </c>
      <c r="I4" s="17" t="e">
        <f>#REF!</f>
        <v>#REF!</v>
      </c>
      <c r="J4" s="17" t="e">
        <f>(H4-O4)/H4</f>
        <v>#REF!</v>
      </c>
      <c r="K4" s="4" t="e">
        <f>#REF!</f>
        <v>#REF!</v>
      </c>
      <c r="L4" s="17" t="e">
        <f>#REF!</f>
        <v>#REF!</v>
      </c>
      <c r="M4" s="14" t="e">
        <f>(K4-P4)/K4</f>
        <v>#REF!</v>
      </c>
      <c r="N4" s="4" t="s">
        <v>23</v>
      </c>
      <c r="O4" s="3">
        <v>107</v>
      </c>
      <c r="P4" s="3">
        <v>29.4</v>
      </c>
      <c r="Q4" s="21"/>
      <c r="R4" s="21"/>
      <c r="S4" s="21"/>
      <c r="T4" s="21"/>
    </row>
    <row r="5" spans="1:20">
      <c r="A5" s="4">
        <v>2</v>
      </c>
      <c r="B5" s="4" t="s">
        <v>24</v>
      </c>
      <c r="C5" s="4">
        <v>1144</v>
      </c>
      <c r="D5" s="4" t="e">
        <f>#REF!</f>
        <v>#REF!</v>
      </c>
      <c r="E5" s="4" t="e">
        <f>#REF!</f>
        <v>#REF!</v>
      </c>
      <c r="F5" s="4" t="e">
        <f>#REF!</f>
        <v>#REF!</v>
      </c>
      <c r="G5" s="4" t="e">
        <f>#REF!</f>
        <v>#REF!</v>
      </c>
      <c r="H5" s="4" t="e">
        <f>#REF!</f>
        <v>#REF!</v>
      </c>
      <c r="I5" s="17"/>
      <c r="J5" s="17"/>
      <c r="K5" s="4" t="e">
        <f>#REF!</f>
        <v>#REF!</v>
      </c>
      <c r="L5" s="17"/>
      <c r="M5" s="14"/>
      <c r="N5" s="4" t="s">
        <v>24</v>
      </c>
      <c r="O5" s="3"/>
      <c r="P5" s="3"/>
      <c r="Q5" s="21"/>
      <c r="R5" s="21"/>
      <c r="S5" s="21"/>
      <c r="T5" s="21"/>
    </row>
    <row r="6" spans="1:20">
      <c r="A6" s="4">
        <v>3</v>
      </c>
      <c r="B6" s="4" t="s">
        <v>25</v>
      </c>
      <c r="C6" s="4">
        <v>3065</v>
      </c>
      <c r="D6" s="4" t="e">
        <f>#REF!</f>
        <v>#REF!</v>
      </c>
      <c r="E6" s="4" t="e">
        <f>#REF!</f>
        <v>#REF!</v>
      </c>
      <c r="F6" s="4" t="e">
        <f>#REF!</f>
        <v>#REF!</v>
      </c>
      <c r="G6" s="4" t="e">
        <f>#REF!</f>
        <v>#REF!</v>
      </c>
      <c r="H6" s="4" t="e">
        <f>#REF!</f>
        <v>#REF!</v>
      </c>
      <c r="I6" s="17" t="e">
        <f>#REF!</f>
        <v>#REF!</v>
      </c>
      <c r="J6" s="17" t="e">
        <f t="shared" ref="J6:J19" si="0">(H6-O6)/H6</f>
        <v>#REF!</v>
      </c>
      <c r="K6" s="4" t="e">
        <f>#REF!</f>
        <v>#REF!</v>
      </c>
      <c r="L6" s="17"/>
      <c r="M6" s="14"/>
      <c r="N6" s="4" t="s">
        <v>25</v>
      </c>
      <c r="O6" s="3"/>
      <c r="P6" s="3"/>
      <c r="Q6" s="21"/>
      <c r="R6" s="21"/>
      <c r="S6" s="21"/>
      <c r="T6" s="21"/>
    </row>
    <row r="7" spans="1:20">
      <c r="A7" s="4">
        <v>4</v>
      </c>
      <c r="B7" s="4" t="s">
        <v>26</v>
      </c>
      <c r="C7" s="4">
        <v>1323</v>
      </c>
      <c r="D7" s="4" t="e">
        <f>#REF!</f>
        <v>#REF!</v>
      </c>
      <c r="E7" s="4" t="e">
        <f>#REF!</f>
        <v>#REF!</v>
      </c>
      <c r="F7" s="4" t="e">
        <f>#REF!</f>
        <v>#REF!</v>
      </c>
      <c r="G7" s="4" t="e">
        <f>#REF!</f>
        <v>#REF!</v>
      </c>
      <c r="H7" s="4" t="e">
        <f>#REF!</f>
        <v>#REF!</v>
      </c>
      <c r="I7" s="17" t="e">
        <f>#REF!</f>
        <v>#REF!</v>
      </c>
      <c r="J7" s="17" t="e">
        <f t="shared" si="0"/>
        <v>#REF!</v>
      </c>
      <c r="K7" s="4" t="e">
        <f>#REF!</f>
        <v>#REF!</v>
      </c>
      <c r="L7" s="17"/>
      <c r="M7" s="14"/>
      <c r="N7" s="4" t="s">
        <v>26</v>
      </c>
      <c r="O7" s="3"/>
      <c r="P7" s="3"/>
      <c r="Q7" s="21"/>
      <c r="R7" s="21"/>
      <c r="S7" s="21"/>
      <c r="T7" s="21"/>
    </row>
    <row r="8" spans="1:20">
      <c r="A8" s="4">
        <v>5</v>
      </c>
      <c r="B8" s="4" t="s">
        <v>27</v>
      </c>
      <c r="C8" s="4">
        <v>1955</v>
      </c>
      <c r="D8" s="4" t="e">
        <f>#REF!</f>
        <v>#REF!</v>
      </c>
      <c r="E8" s="4" t="e">
        <f>#REF!</f>
        <v>#REF!</v>
      </c>
      <c r="F8" s="4" t="e">
        <f>#REF!</f>
        <v>#REF!</v>
      </c>
      <c r="G8" s="4" t="e">
        <f>#REF!</f>
        <v>#REF!</v>
      </c>
      <c r="H8" s="4" t="e">
        <f>#REF!</f>
        <v>#REF!</v>
      </c>
      <c r="I8" s="17"/>
      <c r="J8" s="17"/>
      <c r="K8" s="4" t="e">
        <f>#REF!</f>
        <v>#REF!</v>
      </c>
      <c r="L8" s="17"/>
      <c r="M8" s="14"/>
      <c r="N8" s="4" t="s">
        <v>27</v>
      </c>
      <c r="O8" s="3"/>
      <c r="P8" s="3"/>
      <c r="Q8" s="21"/>
      <c r="R8" s="21"/>
      <c r="S8" s="21"/>
      <c r="T8" s="21"/>
    </row>
    <row r="9" spans="1:20">
      <c r="A9" s="4">
        <v>6</v>
      </c>
      <c r="B9" s="4" t="s">
        <v>28</v>
      </c>
      <c r="C9" s="4">
        <v>2105</v>
      </c>
      <c r="D9" s="4" t="e">
        <f>#REF!</f>
        <v>#REF!</v>
      </c>
      <c r="E9" s="4" t="e">
        <f>#REF!</f>
        <v>#REF!</v>
      </c>
      <c r="F9" s="4" t="e">
        <f>#REF!</f>
        <v>#REF!</v>
      </c>
      <c r="G9" s="4" t="e">
        <f>#REF!</f>
        <v>#REF!</v>
      </c>
      <c r="H9" s="4" t="e">
        <f>#REF!</f>
        <v>#REF!</v>
      </c>
      <c r="I9" s="17" t="e">
        <f>#REF!</f>
        <v>#REF!</v>
      </c>
      <c r="J9" s="17" t="e">
        <f t="shared" si="0"/>
        <v>#REF!</v>
      </c>
      <c r="K9" s="4" t="e">
        <f>#REF!</f>
        <v>#REF!</v>
      </c>
      <c r="L9" s="17" t="e">
        <f>#REF!</f>
        <v>#REF!</v>
      </c>
      <c r="M9" s="14" t="e">
        <f t="shared" ref="M9:M12" si="1">(K9-P9)/K9</f>
        <v>#REF!</v>
      </c>
      <c r="N9" s="4" t="s">
        <v>28</v>
      </c>
      <c r="O9" s="3">
        <v>311</v>
      </c>
      <c r="P9" s="3">
        <v>13.8</v>
      </c>
      <c r="Q9" s="21"/>
      <c r="R9" s="21"/>
      <c r="S9" s="21"/>
      <c r="T9" s="21"/>
    </row>
    <row r="10" spans="1:20">
      <c r="A10" s="4">
        <v>7</v>
      </c>
      <c r="B10" s="4" t="s">
        <v>29</v>
      </c>
      <c r="C10" s="4">
        <v>3902</v>
      </c>
      <c r="D10" s="4" t="e">
        <f>#REF!</f>
        <v>#REF!</v>
      </c>
      <c r="E10" s="4" t="e">
        <f>#REF!</f>
        <v>#REF!</v>
      </c>
      <c r="F10" s="4" t="e">
        <f>#REF!</f>
        <v>#REF!</v>
      </c>
      <c r="G10" s="4" t="e">
        <f>#REF!</f>
        <v>#REF!</v>
      </c>
      <c r="H10" s="4" t="e">
        <f>#REF!</f>
        <v>#REF!</v>
      </c>
      <c r="I10" s="17" t="e">
        <f>#REF!</f>
        <v>#REF!</v>
      </c>
      <c r="J10" s="17" t="e">
        <f t="shared" si="0"/>
        <v>#REF!</v>
      </c>
      <c r="K10" s="4" t="e">
        <f>#REF!</f>
        <v>#REF!</v>
      </c>
      <c r="L10" s="17"/>
      <c r="M10" s="14"/>
      <c r="N10" s="4" t="s">
        <v>29</v>
      </c>
      <c r="O10" s="3"/>
      <c r="P10" s="3"/>
      <c r="Q10" s="21"/>
      <c r="R10" s="21"/>
      <c r="S10" s="21"/>
      <c r="T10" s="21"/>
    </row>
    <row r="11" spans="1:20">
      <c r="A11" s="4">
        <v>8</v>
      </c>
      <c r="B11" s="4" t="s">
        <v>30</v>
      </c>
      <c r="C11" s="4">
        <v>2467</v>
      </c>
      <c r="D11" s="4" t="e">
        <f>#REF!</f>
        <v>#REF!</v>
      </c>
      <c r="E11" s="4" t="e">
        <f>#REF!</f>
        <v>#REF!</v>
      </c>
      <c r="F11" s="4" t="e">
        <f>#REF!</f>
        <v>#REF!</v>
      </c>
      <c r="G11" s="4" t="e">
        <f>#REF!</f>
        <v>#REF!</v>
      </c>
      <c r="H11" s="4" t="e">
        <f>#REF!</f>
        <v>#REF!</v>
      </c>
      <c r="I11" s="17">
        <v>0</v>
      </c>
      <c r="J11" s="17" t="e">
        <f t="shared" si="0"/>
        <v>#REF!</v>
      </c>
      <c r="K11" s="4" t="e">
        <f>#REF!</f>
        <v>#REF!</v>
      </c>
      <c r="L11" s="17">
        <v>0</v>
      </c>
      <c r="M11" s="14" t="e">
        <f t="shared" si="1"/>
        <v>#REF!</v>
      </c>
      <c r="N11" s="4" t="s">
        <v>30</v>
      </c>
      <c r="O11" s="3">
        <v>1501</v>
      </c>
      <c r="P11" s="3">
        <v>223</v>
      </c>
      <c r="Q11" s="21"/>
      <c r="R11" s="21"/>
      <c r="S11" s="21"/>
      <c r="T11" s="21"/>
    </row>
    <row r="12" spans="1:20">
      <c r="A12" s="4">
        <v>9</v>
      </c>
      <c r="B12" s="4" t="s">
        <v>31</v>
      </c>
      <c r="C12" s="4">
        <v>1537</v>
      </c>
      <c r="D12" s="4" t="e">
        <f>#REF!</f>
        <v>#REF!</v>
      </c>
      <c r="E12" s="4" t="e">
        <f>#REF!</f>
        <v>#REF!</v>
      </c>
      <c r="F12" s="4" t="e">
        <f>#REF!</f>
        <v>#REF!</v>
      </c>
      <c r="G12" s="4" t="e">
        <f>#REF!</f>
        <v>#REF!</v>
      </c>
      <c r="H12" s="4" t="e">
        <f>#REF!</f>
        <v>#REF!</v>
      </c>
      <c r="I12" s="17" t="e">
        <f>#REF!</f>
        <v>#REF!</v>
      </c>
      <c r="J12" s="17" t="e">
        <f t="shared" si="0"/>
        <v>#REF!</v>
      </c>
      <c r="K12" s="4" t="e">
        <f>#REF!</f>
        <v>#REF!</v>
      </c>
      <c r="L12" s="17" t="e">
        <f>#REF!</f>
        <v>#REF!</v>
      </c>
      <c r="M12" s="14" t="e">
        <f t="shared" si="1"/>
        <v>#REF!</v>
      </c>
      <c r="N12" s="4" t="s">
        <v>31</v>
      </c>
      <c r="O12" s="3">
        <v>714</v>
      </c>
      <c r="P12" s="3">
        <v>224.8</v>
      </c>
      <c r="Q12" s="21"/>
      <c r="R12" s="21"/>
      <c r="S12" s="21"/>
      <c r="T12" s="21"/>
    </row>
    <row r="13" spans="1:16">
      <c r="A13" s="4">
        <v>10</v>
      </c>
      <c r="B13" s="4" t="s">
        <v>32</v>
      </c>
      <c r="C13" s="4">
        <v>2079</v>
      </c>
      <c r="D13" s="4" t="e">
        <f>#REF!</f>
        <v>#REF!</v>
      </c>
      <c r="E13" s="4" t="e">
        <f>#REF!</f>
        <v>#REF!</v>
      </c>
      <c r="F13" s="4" t="e">
        <f>#REF!</f>
        <v>#REF!</v>
      </c>
      <c r="G13" s="4" t="e">
        <f>#REF!</f>
        <v>#REF!</v>
      </c>
      <c r="H13" s="4" t="e">
        <f>#REF!</f>
        <v>#REF!</v>
      </c>
      <c r="I13" s="17"/>
      <c r="J13" s="17"/>
      <c r="K13" s="4" t="e">
        <f>#REF!</f>
        <v>#REF!</v>
      </c>
      <c r="L13" s="17"/>
      <c r="M13" s="14"/>
      <c r="N13" s="4" t="s">
        <v>32</v>
      </c>
      <c r="O13" s="3"/>
      <c r="P13" s="3"/>
    </row>
    <row r="14" spans="1:16">
      <c r="A14" s="4">
        <v>11</v>
      </c>
      <c r="B14" s="4" t="s">
        <v>33</v>
      </c>
      <c r="C14" s="4">
        <v>2840</v>
      </c>
      <c r="D14" s="4" t="e">
        <f>#REF!</f>
        <v>#REF!</v>
      </c>
      <c r="E14" s="4" t="e">
        <f>#REF!</f>
        <v>#REF!</v>
      </c>
      <c r="F14" s="4" t="e">
        <f>#REF!</f>
        <v>#REF!</v>
      </c>
      <c r="G14" s="4" t="e">
        <f>#REF!</f>
        <v>#REF!</v>
      </c>
      <c r="H14" s="4" t="e">
        <f>#REF!</f>
        <v>#REF!</v>
      </c>
      <c r="I14" s="17" t="e">
        <f>#REF!</f>
        <v>#REF!</v>
      </c>
      <c r="J14" s="17" t="e">
        <f>(H14-O14)/H14</f>
        <v>#REF!</v>
      </c>
      <c r="K14" s="4" t="e">
        <f>#REF!</f>
        <v>#REF!</v>
      </c>
      <c r="L14" s="17"/>
      <c r="M14" s="14"/>
      <c r="N14" s="4" t="s">
        <v>33</v>
      </c>
      <c r="O14" s="3"/>
      <c r="P14" s="3"/>
    </row>
    <row r="15" spans="1:16">
      <c r="A15" s="4">
        <v>12</v>
      </c>
      <c r="B15" s="4" t="s">
        <v>34</v>
      </c>
      <c r="C15" s="4">
        <v>72</v>
      </c>
      <c r="D15" s="4" t="e">
        <f>#REF!</f>
        <v>#REF!</v>
      </c>
      <c r="E15" s="4" t="e">
        <f>#REF!</f>
        <v>#REF!</v>
      </c>
      <c r="F15" s="4" t="e">
        <f>#REF!</f>
        <v>#REF!</v>
      </c>
      <c r="G15" s="4" t="e">
        <f>#REF!</f>
        <v>#REF!</v>
      </c>
      <c r="H15" s="4" t="e">
        <f>#REF!</f>
        <v>#REF!</v>
      </c>
      <c r="I15" s="17"/>
      <c r="J15" s="17"/>
      <c r="K15" s="4" t="e">
        <f>#REF!</f>
        <v>#REF!</v>
      </c>
      <c r="L15" s="17"/>
      <c r="M15" s="14"/>
      <c r="N15" s="4" t="s">
        <v>34</v>
      </c>
      <c r="O15" s="3"/>
      <c r="P15" s="3"/>
    </row>
    <row r="16" spans="1:16">
      <c r="A16" s="4">
        <v>13</v>
      </c>
      <c r="B16" s="4" t="s">
        <v>35</v>
      </c>
      <c r="C16" s="4">
        <v>225</v>
      </c>
      <c r="D16" s="4" t="e">
        <f>#REF!</f>
        <v>#REF!</v>
      </c>
      <c r="E16" s="4" t="e">
        <f>#REF!</f>
        <v>#REF!</v>
      </c>
      <c r="F16" s="4" t="e">
        <f>#REF!</f>
        <v>#REF!</v>
      </c>
      <c r="G16" s="4" t="e">
        <f>#REF!</f>
        <v>#REF!</v>
      </c>
      <c r="H16" s="4" t="e">
        <f>#REF!</f>
        <v>#REF!</v>
      </c>
      <c r="I16" s="17"/>
      <c r="J16" s="17"/>
      <c r="K16" s="4" t="e">
        <f>#REF!</f>
        <v>#REF!</v>
      </c>
      <c r="L16" s="17"/>
      <c r="M16" s="14"/>
      <c r="N16" s="4" t="s">
        <v>35</v>
      </c>
      <c r="O16" s="3"/>
      <c r="P16" s="3"/>
    </row>
    <row r="17" spans="1:16">
      <c r="A17" s="4">
        <v>14</v>
      </c>
      <c r="B17" s="4" t="s">
        <v>36</v>
      </c>
      <c r="C17" s="4">
        <v>263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4" t="e">
        <f>#REF!</f>
        <v>#REF!</v>
      </c>
      <c r="I17" s="17"/>
      <c r="J17" s="17"/>
      <c r="K17" s="4" t="e">
        <f>#REF!</f>
        <v>#REF!</v>
      </c>
      <c r="L17" s="17"/>
      <c r="M17" s="14"/>
      <c r="N17" s="4" t="s">
        <v>36</v>
      </c>
      <c r="O17" s="3"/>
      <c r="P17" s="3"/>
    </row>
    <row r="18" spans="1:16">
      <c r="A18" s="4">
        <v>15</v>
      </c>
      <c r="B18" s="4" t="s">
        <v>37</v>
      </c>
      <c r="C18" s="4">
        <v>168</v>
      </c>
      <c r="D18" s="4" t="e">
        <f>#REF!</f>
        <v>#REF!</v>
      </c>
      <c r="E18" s="4" t="e">
        <f>#REF!</f>
        <v>#REF!</v>
      </c>
      <c r="F18" s="4" t="e">
        <f>#REF!</f>
        <v>#REF!</v>
      </c>
      <c r="G18" s="4" t="e">
        <f>#REF!</f>
        <v>#REF!</v>
      </c>
      <c r="H18" s="4" t="e">
        <f>#REF!</f>
        <v>#REF!</v>
      </c>
      <c r="I18" s="17" t="e">
        <f>#REF!</f>
        <v>#REF!</v>
      </c>
      <c r="J18" s="17" t="e">
        <f t="shared" si="0"/>
        <v>#REF!</v>
      </c>
      <c r="K18" s="4" t="e">
        <f>#REF!</f>
        <v>#REF!</v>
      </c>
      <c r="L18" s="17" t="e">
        <f>#REF!</f>
        <v>#REF!</v>
      </c>
      <c r="M18" s="14" t="e">
        <f>(K18-P18)/K18</f>
        <v>#REF!</v>
      </c>
      <c r="N18" s="4" t="s">
        <v>37</v>
      </c>
      <c r="O18" s="3"/>
      <c r="P18" s="3"/>
    </row>
    <row r="19" spans="1:16">
      <c r="A19" s="4"/>
      <c r="B19" s="4" t="s">
        <v>38</v>
      </c>
      <c r="C19" s="4">
        <f t="shared" ref="C19:H19" si="2">SUM(C4:C18)</f>
        <v>28670</v>
      </c>
      <c r="D19" s="4" t="e">
        <f t="shared" si="2"/>
        <v>#REF!</v>
      </c>
      <c r="E19" s="4"/>
      <c r="F19" s="4" t="e">
        <f t="shared" si="2"/>
        <v>#REF!</v>
      </c>
      <c r="G19" s="4" t="e">
        <f t="shared" si="2"/>
        <v>#REF!</v>
      </c>
      <c r="H19" s="4" t="e">
        <f t="shared" si="2"/>
        <v>#REF!</v>
      </c>
      <c r="I19" s="17" t="e">
        <f>#REF!</f>
        <v>#REF!</v>
      </c>
      <c r="J19" s="17" t="e">
        <f t="shared" si="0"/>
        <v>#REF!</v>
      </c>
      <c r="K19" s="4" t="e">
        <f t="shared" ref="K19:P19" si="3">SUM(K4:K18)</f>
        <v>#REF!</v>
      </c>
      <c r="L19" s="17" t="e">
        <f>#REF!</f>
        <v>#REF!</v>
      </c>
      <c r="M19" s="14" t="e">
        <f>(K19-P19)/K19</f>
        <v>#REF!</v>
      </c>
      <c r="O19" s="3">
        <f t="shared" si="3"/>
        <v>2633</v>
      </c>
      <c r="P19" s="3">
        <f t="shared" si="3"/>
        <v>491</v>
      </c>
    </row>
    <row r="20" ht="18.75" spans="1:13">
      <c r="A20" s="10"/>
      <c r="B20" s="11" t="e">
        <f>#REF!</f>
        <v>#REF!</v>
      </c>
      <c r="C20" s="11"/>
      <c r="D20" s="11"/>
      <c r="E20" s="12"/>
      <c r="F20" s="12"/>
      <c r="G20" s="12"/>
      <c r="H20" s="10"/>
      <c r="I20" s="18"/>
      <c r="J20" s="18"/>
      <c r="K20" s="10"/>
      <c r="L20" s="18"/>
      <c r="M20" s="19"/>
    </row>
    <row r="21" ht="20.1" customHeight="1"/>
  </sheetData>
  <mergeCells count="6">
    <mergeCell ref="A1:K1"/>
    <mergeCell ref="D2:M2"/>
    <mergeCell ref="B20:D20"/>
    <mergeCell ref="A2:A3"/>
    <mergeCell ref="B2:B3"/>
    <mergeCell ref="C2:C3"/>
  </mergeCells>
  <pageMargins left="0.75" right="0.75" top="1" bottom="1" header="0.509722222222222" footer="0.509722222222222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3:L20"/>
  <sheetViews>
    <sheetView workbookViewId="0">
      <selection activeCell="L5" sqref="L5:L19"/>
    </sheetView>
  </sheetViews>
  <sheetFormatPr defaultColWidth="8.75" defaultRowHeight="13.5"/>
  <cols>
    <col min="2" max="2" width="18.875" style="1" customWidth="1"/>
    <col min="12" max="12" width="12.875" customWidth="1"/>
  </cols>
  <sheetData>
    <row r="3" spans="2:6">
      <c r="B3" s="2" t="s">
        <v>56</v>
      </c>
      <c r="C3" s="2"/>
      <c r="D3" s="2"/>
      <c r="E3" s="2"/>
      <c r="F3" s="2"/>
    </row>
    <row r="4" spans="2:11">
      <c r="B4" s="3" t="s">
        <v>2</v>
      </c>
      <c r="C4" s="3">
        <v>4.21</v>
      </c>
      <c r="D4" s="3">
        <v>4.22</v>
      </c>
      <c r="E4" s="3">
        <v>4.24</v>
      </c>
      <c r="F4" s="3">
        <v>4.25</v>
      </c>
      <c r="G4" s="3">
        <v>4.26</v>
      </c>
      <c r="H4" s="3">
        <v>4.27</v>
      </c>
      <c r="I4" s="3">
        <v>4.28</v>
      </c>
      <c r="J4" s="3">
        <v>4.29</v>
      </c>
      <c r="K4" s="3">
        <v>4.3</v>
      </c>
    </row>
    <row r="5" spans="2:12">
      <c r="B5" s="4" t="s">
        <v>23</v>
      </c>
      <c r="C5" s="5">
        <v>9</v>
      </c>
      <c r="D5" s="5">
        <v>26</v>
      </c>
      <c r="E5" s="5">
        <v>37</v>
      </c>
      <c r="F5" s="5">
        <v>38</v>
      </c>
      <c r="G5" s="5">
        <v>37</v>
      </c>
      <c r="H5" s="3"/>
      <c r="I5" s="3"/>
      <c r="J5" s="3"/>
      <c r="K5" s="3"/>
      <c r="L5">
        <f>(SUM(C5:G5))/5</f>
        <v>29.4</v>
      </c>
    </row>
    <row r="6" spans="2:12">
      <c r="B6" s="4" t="s">
        <v>24</v>
      </c>
      <c r="C6" s="5"/>
      <c r="D6" s="5"/>
      <c r="E6" s="5"/>
      <c r="F6" s="5"/>
      <c r="G6" s="5"/>
      <c r="H6" s="3"/>
      <c r="I6" s="3"/>
      <c r="J6" s="3"/>
      <c r="K6" s="3"/>
      <c r="L6">
        <f t="shared" ref="L6:L19" si="0">(SUM(C6:G6))/5</f>
        <v>0</v>
      </c>
    </row>
    <row r="7" spans="2:12">
      <c r="B7" s="4" t="s">
        <v>25</v>
      </c>
      <c r="C7" s="5"/>
      <c r="D7" s="5"/>
      <c r="E7" s="5"/>
      <c r="F7" s="5"/>
      <c r="G7" s="5"/>
      <c r="H7" s="3"/>
      <c r="I7" s="3"/>
      <c r="J7" s="3"/>
      <c r="K7" s="3"/>
      <c r="L7">
        <f t="shared" si="0"/>
        <v>0</v>
      </c>
    </row>
    <row r="8" spans="2:12">
      <c r="B8" s="4" t="s">
        <v>26</v>
      </c>
      <c r="C8" s="5"/>
      <c r="D8" s="5"/>
      <c r="E8" s="5"/>
      <c r="F8" s="5"/>
      <c r="G8" s="5"/>
      <c r="H8" s="3"/>
      <c r="I8" s="3"/>
      <c r="J8" s="3"/>
      <c r="K8" s="3"/>
      <c r="L8">
        <f t="shared" si="0"/>
        <v>0</v>
      </c>
    </row>
    <row r="9" spans="2:12">
      <c r="B9" s="4" t="s">
        <v>27</v>
      </c>
      <c r="C9" s="5"/>
      <c r="D9" s="5"/>
      <c r="E9" s="5"/>
      <c r="F9" s="5"/>
      <c r="G9" s="5"/>
      <c r="H9" s="3"/>
      <c r="I9" s="3"/>
      <c r="J9" s="3"/>
      <c r="K9" s="3"/>
      <c r="L9">
        <f t="shared" si="0"/>
        <v>0</v>
      </c>
    </row>
    <row r="10" spans="2:12">
      <c r="B10" s="4" t="s">
        <v>28</v>
      </c>
      <c r="C10" s="5">
        <v>13</v>
      </c>
      <c r="D10" s="5">
        <v>13</v>
      </c>
      <c r="E10" s="5">
        <v>14</v>
      </c>
      <c r="F10" s="5">
        <v>16</v>
      </c>
      <c r="G10" s="5">
        <v>13</v>
      </c>
      <c r="H10" s="3"/>
      <c r="I10" s="3"/>
      <c r="J10" s="3"/>
      <c r="K10" s="3"/>
      <c r="L10">
        <f t="shared" si="0"/>
        <v>13.8</v>
      </c>
    </row>
    <row r="11" spans="2:12">
      <c r="B11" s="4" t="s">
        <v>29</v>
      </c>
      <c r="C11" s="5"/>
      <c r="D11" s="5"/>
      <c r="E11" s="5"/>
      <c r="F11" s="5"/>
      <c r="G11" s="5"/>
      <c r="H11" s="3"/>
      <c r="I11" s="3"/>
      <c r="J11" s="3"/>
      <c r="K11" s="3"/>
      <c r="L11">
        <f t="shared" si="0"/>
        <v>0</v>
      </c>
    </row>
    <row r="12" spans="2:12">
      <c r="B12" s="4" t="s">
        <v>30</v>
      </c>
      <c r="C12" s="5">
        <v>223</v>
      </c>
      <c r="D12" s="5">
        <v>223</v>
      </c>
      <c r="E12" s="5">
        <v>223</v>
      </c>
      <c r="F12" s="5">
        <v>223</v>
      </c>
      <c r="G12" s="5">
        <v>223</v>
      </c>
      <c r="H12" s="3"/>
      <c r="I12" s="3"/>
      <c r="J12" s="3"/>
      <c r="K12" s="3"/>
      <c r="L12">
        <f t="shared" si="0"/>
        <v>223</v>
      </c>
    </row>
    <row r="13" spans="2:12">
      <c r="B13" s="4" t="s">
        <v>31</v>
      </c>
      <c r="C13" s="5">
        <v>225</v>
      </c>
      <c r="D13" s="5">
        <v>215</v>
      </c>
      <c r="E13" s="5">
        <v>222</v>
      </c>
      <c r="F13" s="5">
        <v>232</v>
      </c>
      <c r="G13" s="5">
        <v>230</v>
      </c>
      <c r="H13" s="3"/>
      <c r="I13" s="3"/>
      <c r="J13" s="3"/>
      <c r="K13" s="3"/>
      <c r="L13">
        <f t="shared" si="0"/>
        <v>224.8</v>
      </c>
    </row>
    <row r="14" spans="2:12">
      <c r="B14" s="4" t="s">
        <v>32</v>
      </c>
      <c r="C14" s="5"/>
      <c r="D14" s="5"/>
      <c r="E14" s="5"/>
      <c r="F14" s="5"/>
      <c r="G14" s="5"/>
      <c r="H14" s="3"/>
      <c r="I14" s="3"/>
      <c r="J14" s="3"/>
      <c r="K14" s="3"/>
      <c r="L14">
        <f t="shared" si="0"/>
        <v>0</v>
      </c>
    </row>
    <row r="15" spans="2:12">
      <c r="B15" s="4" t="s">
        <v>33</v>
      </c>
      <c r="C15" s="5"/>
      <c r="D15" s="5"/>
      <c r="E15" s="5"/>
      <c r="F15" s="5"/>
      <c r="G15" s="5"/>
      <c r="H15" s="3"/>
      <c r="I15" s="3"/>
      <c r="J15" s="3"/>
      <c r="K15" s="3"/>
      <c r="L15">
        <f t="shared" si="0"/>
        <v>0</v>
      </c>
    </row>
    <row r="16" spans="2:12">
      <c r="B16" s="4" t="s">
        <v>34</v>
      </c>
      <c r="C16" s="5"/>
      <c r="D16" s="5"/>
      <c r="E16" s="5"/>
      <c r="F16" s="5"/>
      <c r="G16" s="5"/>
      <c r="H16" s="3"/>
      <c r="I16" s="3"/>
      <c r="J16" s="3"/>
      <c r="K16" s="3"/>
      <c r="L16">
        <f t="shared" si="0"/>
        <v>0</v>
      </c>
    </row>
    <row r="17" spans="2:12">
      <c r="B17" s="4" t="s">
        <v>35</v>
      </c>
      <c r="C17" s="5"/>
      <c r="D17" s="5"/>
      <c r="E17" s="5"/>
      <c r="F17" s="5"/>
      <c r="G17" s="5"/>
      <c r="H17" s="3"/>
      <c r="I17" s="3"/>
      <c r="J17" s="3"/>
      <c r="K17" s="3"/>
      <c r="L17">
        <f t="shared" si="0"/>
        <v>0</v>
      </c>
    </row>
    <row r="18" spans="2:12">
      <c r="B18" s="4" t="s">
        <v>36</v>
      </c>
      <c r="C18" s="5"/>
      <c r="D18" s="5"/>
      <c r="E18" s="5"/>
      <c r="F18" s="5"/>
      <c r="G18" s="5"/>
      <c r="H18" s="3"/>
      <c r="I18" s="3"/>
      <c r="J18" s="3"/>
      <c r="K18" s="3"/>
      <c r="L18">
        <f t="shared" si="0"/>
        <v>0</v>
      </c>
    </row>
    <row r="19" spans="2:12">
      <c r="B19" s="4" t="s">
        <v>37</v>
      </c>
      <c r="C19" s="5"/>
      <c r="D19" s="5"/>
      <c r="E19" s="5"/>
      <c r="F19" s="5"/>
      <c r="G19" s="5"/>
      <c r="H19" s="3"/>
      <c r="I19" s="3"/>
      <c r="J19" s="3"/>
      <c r="K19" s="3"/>
      <c r="L19">
        <f t="shared" si="0"/>
        <v>0</v>
      </c>
    </row>
    <row r="20" spans="2:11">
      <c r="B20" s="3" t="s">
        <v>38</v>
      </c>
      <c r="C20" s="3">
        <f t="shared" ref="C20:F20" si="1">SUM(C5:C19)</f>
        <v>470</v>
      </c>
      <c r="D20" s="3">
        <f t="shared" si="1"/>
        <v>477</v>
      </c>
      <c r="E20" s="3">
        <f t="shared" si="1"/>
        <v>496</v>
      </c>
      <c r="F20" s="3">
        <f t="shared" si="1"/>
        <v>509</v>
      </c>
      <c r="G20" s="3"/>
      <c r="H20" s="3"/>
      <c r="I20" s="3"/>
      <c r="J20" s="3"/>
      <c r="K20" s="3"/>
    </row>
  </sheetData>
  <mergeCells count="1">
    <mergeCell ref="B3:F3"/>
  </mergeCells>
  <pageMargins left="0.75" right="0.75" top="1" bottom="1" header="0.509722222222222" footer="0.509722222222222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每日数据</vt:lpstr>
      <vt:lpstr>一周无数据</vt:lpstr>
      <vt:lpstr>车辆无数据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张泽江</dc:creator>
  <cp:lastModifiedBy>admin</cp:lastModifiedBy>
  <dcterms:created xsi:type="dcterms:W3CDTF">2021-02-03T13:57:00Z</dcterms:created>
  <cp:lastPrinted>2021-02-03T14:44:00Z</cp:lastPrinted>
  <dcterms:modified xsi:type="dcterms:W3CDTF">2022-01-28T00:57:27Z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2052-10.1.0.5399</vt:lpwstr>
  </property>
  <property fmtid="{D5CDD505-2E9C-101B-9397-08002B2CF9AE}" pid="3" name="KSOReadingLayout">
    <vt:bool>true</vt:bool>
  </property>
  <property fmtid="{D5CDD505-2E9C-101B-9397-08002B2CF9AE}" pid="4" name="ICV">
    <vt:lpwstr>0E00511436704CF19A7DF086E1C552C9</vt:lpwstr>
  </property>
</Properties>
</file>